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<sst xmlns="http://schemas.openxmlformats.org/spreadsheetml/2006/main" count="2856" uniqueCount="2075">
  <si>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</si>
  <si>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</si>
  <si>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</si>
  <si>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</si>
  <si>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</si>
  <si>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</si>
  <si>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</si>
  <si>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</si>
  <si>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</si>
  <si>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</si>
  <si>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</si>
  <si>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</si>
  <si>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</si>
  <si>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</si>
  <si>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</si>
  <si>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</si>
  <si>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</si>
  <si>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</si>
  <si>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</si>
  <si>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</si>
  <si>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</si>
  <si>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</si>
  <si>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</si>
  <si>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</si>
  <si>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</si>
  <si>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</si>
  <si>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</si>
  <si>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</si>
  <si>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</si>
  <si>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</si>
  <si>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</si>
  <si>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</si>
  <si>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</si>
  <si>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</si>
  <si>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</si>
  <si>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</si>
  <si>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</si>
  <si>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</si>
  <si>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</si>
  <si>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</si>
  <si>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</si>
  <si>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</si>
  <si>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</si>
  <si>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</si>
  <si>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</si>
  <si>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</si>
  <si>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</si>
  <si>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</si>
  <si>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</si>
  <si>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</si>
  <si>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</si>
  <si>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</si>
  <si>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</si>
  <si>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</si>
  <si>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</si>
  <si>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</si>
  <si>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</si>
  <si>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</si>
  <si>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</si>
  <si>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</si>
  <si>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</si>
  <si>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</si>
  <si>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</si>
  <si>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</si>
  <si>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</si>
  <si>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</si>
  <si>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</si>
  <si>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</si>
  <si>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</si>
  <si>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</si>
  <si>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</si>
  <si>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</si>
  <si>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</si>
  <si>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</si>
  <si>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</si>
  <si>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</si>
  <si>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</si>
  <si>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</si>
  <si>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</si>
  <si>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</si>
  <si>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</si>
  <si>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</si>
  <si>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</si>
  <si>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</si>
  <si>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</si>
  <si>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</si>
  <si>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</si>
  <si>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</si>
  <si>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</si>
  <si>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</si>
  <si>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</si>
  <si>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</si>
  <si>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</si>
  <si>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</si>
  <si>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</si>
  <si>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</si>
  <si>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</si>
  <si>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</si>
  <si>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</si>
  <si>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</si>
  <si>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</si>
  <si>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</si>
  <si>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</si>
  <si>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</si>
  <si>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</si>
  <si>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</si>
  <si>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</si>
  <si>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</si>
  <si>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</si>
  <si>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</si>
  <si>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</si>
  <si>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</si>
  <si>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</si>
  <si>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</si>
  <si>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</si>
  <si>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</si>
  <si>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</si>
  <si>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</si>
  <si>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</si>
  <si>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</si>
  <si>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</si>
  <si>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</si>
  <si>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</si>
  <si>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</si>
  <si>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</si>
  <si>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</si>
  <si>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</si>
  <si>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</si>
  <si>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</si>
  <si>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</si>
  <si>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</si>
  <si>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</si>
  <si>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</si>
  <si>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</si>
  <si>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</si>
  <si>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</si>
  <si>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</si>
  <si>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</si>
  <si>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</si>
  <si>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</si>
  <si>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</si>
  <si>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</si>
  <si>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</si>
  <si>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</si>
  <si>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</si>
  <si>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</si>
  <si>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</si>
  <si>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</si>
  <si>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</si>
  <si>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</si>
  <si>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</si>
  <si>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</si>
  <si>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</si>
  <si>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</si>
  <si>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</si>
  <si>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</si>
  <si>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</si>
  <si>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</si>
  <si>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</si>
  <si>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</si>
  <si>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</si>
  <si>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</si>
  <si>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</si>
  <si>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</si>
  <si>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</si>
  <si>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</si>
  <si>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</si>
  <si>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</si>
  <si>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</si>
  <si>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</si>
  <si>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</si>
  <si>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</si>
  <si>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</si>
  <si>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</si>
  <si>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</si>
  <si>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</si>
  <si>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</si>
  <si>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</si>
  <si>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</si>
  <si>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</si>
  <si>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</si>
  <si>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</si>
  <si>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</si>
  <si>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</si>
  <si>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</si>
  <si>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</si>
  <si>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</si>
  <si>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</si>
  <si>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</si>
  <si>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</si>
  <si>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</si>
  <si>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</si>
  <si>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</si>
  <si>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</si>
  <si>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</si>
  <si>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</si>
  <si>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</si>
  <si>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</si>
  <si>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</si>
  <si>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</si>
  <si>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</si>
  <si>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</si>
  <si>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</si>
  <si>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</si>
  <si>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</si>
  <si>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</si>
  <si>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</si>
  <si>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</si>
  <si>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</si>
  <si>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</si>
  <si>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</si>
  <si>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</si>
  <si>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</si>
  <si>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</si>
  <si>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</si>
  <si>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</si>
  <si>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</si>
  <si>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</si>
  <si>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</si>
  <si>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</si>
  <si>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</si>
  <si>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</si>
  <si>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</si>
  <si>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</si>
  <si>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</si>
  <si>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</si>
  <si>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</si>
  <si>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</si>
  <si>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</si>
  <si>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</si>
  <si>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</si>
  <si>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</si>
  <si>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</si>
  <si>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</si>
  <si>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</si>
  <si>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</si>
  <si>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</si>
  <si>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</si>
  <si>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</si>
  <si>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</si>
  <si>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</si>
  <si>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</si>
  <si>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</si>
  <si>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</si>
  <si>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</si>
  <si>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</si>
  <si>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</si>
  <si>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</si>
  <si>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</si>
  <si>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</si>
  <si>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</si>
  <si>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</si>
  <si>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</si>
  <si>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</si>
  <si>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</si>
  <si>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</si>
  <si>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</si>
  <si>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</si>
  <si>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</si>
  <si>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</si>
  <si>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</si>
  <si>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</si>
  <si>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</si>
  <si>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</si>
  <si>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</si>
  <si>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</si>
  <si>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</si>
  <si>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</si>
  <si>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</si>
  <si>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</si>
  <si>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</si>
  <si>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</si>
  <si>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</si>
  <si>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</si>
  <si>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</si>
  <si>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</si>
  <si>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</si>
  <si>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</si>
  <si>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</si>
  <si>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</si>
  <si>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</si>
  <si>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</si>
  <si>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</si>
  <si>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</si>
  <si>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</si>
  <si>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</si>
  <si>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</si>
  <si>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</si>
  <si>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</si>
  <si>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</si>
  <si>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</si>
  <si>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</si>
  <si>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</si>
  <si>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</si>
  <si>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</si>
  <si>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</si>
  <si>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</si>
  <si>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</si>
  <si>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</si>
  <si>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</si>
  <si>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</si>
  <si>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</si>
  <si>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</si>
  <si>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</si>
  <si>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</si>
  <si>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</si>
  <si>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</si>
  <si>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</si>
  <si>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</si>
  <si>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</si>
  <si>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</si>
  <si>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</si>
  <si>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</si>
  <si>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</si>
  <si>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</si>
  <si>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</si>
  <si>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</si>
  <si>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</si>
  <si>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</si>
  <si>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</si>
  <si>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</si>
  <si>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</si>
  <si>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</si>
  <si>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</si>
  <si>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</si>
  <si>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</si>
  <si>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</si>
  <si>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</si>
  <si>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</si>
  <si>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</si>
  <si>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</si>
  <si>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</si>
  <si>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</si>
  <si>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</si>
  <si>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</si>
  <si>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</si>
  <si>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</si>
  <si>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</si>
  <si>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</si>
  <si>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</si>
  <si>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</si>
  <si>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</si>
  <si>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</si>
  <si>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</si>
  <si>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</si>
  <si>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</si>
  <si>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</si>
  <si>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</si>
  <si>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</si>
  <si>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</si>
  <si>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</si>
  <si>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</si>
  <si>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</si>
  <si>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</si>
  <si>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</si>
  <si>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</si>
  <si>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</si>
  <si>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</si>
  <si>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</si>
  <si>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</si>
  <si>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</si>
  <si>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</si>
  <si>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</si>
  <si>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</si>
  <si>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</si>
  <si>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</si>
  <si>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</si>
  <si>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</si>
  <si>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</si>
  <si>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</si>
  <si>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</si>
  <si>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</si>
  <si>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</si>
  <si>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</si>
  <si>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</si>
  <si>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</si>
  <si>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</si>
  <si>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</si>
  <si>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</si>
  <si>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</si>
  <si>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</si>
  <si>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</si>
  <si>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</si>
  <si>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</si>
  <si>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</si>
  <si>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</si>
  <si>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</si>
  <si>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</si>
  <si>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</si>
  <si>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</si>
  <si>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</si>
  <si>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</si>
  <si>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</si>
  <si>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</si>
  <si>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</si>
  <si>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</si>
  <si>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</si>
  <si>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</si>
  <si>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</si>
  <si>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</si>
  <si>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</si>
  <si>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</si>
  <si>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</si>
  <si>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</si>
  <si>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</si>
  <si>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</si>
  <si>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</si>
  <si>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</si>
  <si>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</si>
  <si>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</si>
  <si>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</si>
  <si>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</si>
  <si>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</si>
  <si>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</si>
  <si>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</si>
  <si>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</si>
  <si>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</si>
  <si>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</si>
  <si>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</si>
  <si>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</si>
  <si>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</si>
  <si>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</si>
  <si>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</si>
  <si>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</si>
  <si>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</si>
  <si>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</si>
  <si>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</si>
  <si>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</si>
  <si>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</si>
  <si>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</si>
  <si>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</si>
  <si>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</si>
  <si>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</si>
  <si>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</si>
  <si>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</si>
  <si>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</si>
  <si>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</si>
  <si>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</si>
  <si>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</si>
  <si>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</si>
  <si>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</si>
  <si>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</si>
  <si>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</si>
  <si>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</si>
  <si>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</si>
  <si>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</si>
  <si>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</si>
  <si>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</si>
  <si>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</si>
  <si>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</si>
  <si>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</si>
  <si>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</si>
  <si>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</si>
  <si>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</si>
  <si>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</si>
  <si>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</si>
  <si>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</si>
  <si>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</si>
  <si>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</si>
  <si>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</si>
  <si>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</si>
  <si>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</si>
  <si>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</si>
  <si>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</si>
  <si>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</si>
  <si>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</si>
  <si>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</si>
  <si>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</si>
  <si>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</si>
  <si>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</si>
  <si>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</si>
  <si>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</si>
  <si>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</si>
  <si>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</si>
  <si>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</si>
  <si>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</si>
  <si>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</si>
  <si>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</si>
  <si>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</si>
  <si>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</si>
  <si>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</si>
  <si>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</si>
  <si>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</si>
  <si>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</si>
  <si>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</si>
  <si>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</si>
  <si>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</si>
  <si>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</si>
  <si>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</si>
  <si>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</si>
  <si>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</si>
  <si>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</si>
  <si>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</si>
  <si>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</si>
  <si>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</si>
  <si>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</si>
  <si>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</si>
  <si>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</si>
  <si>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</si>
  <si>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</si>
  <si>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</si>
  <si>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</si>
  <si>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</si>
  <si>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</si>
  <si>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</si>
  <si>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</si>
  <si>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</si>
  <si>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</si>
  <si>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</si>
  <si>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</si>
  <si>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</si>
  <si>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</si>
  <si>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</si>
  <si>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</si>
  <si>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</si>
  <si>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</si>
  <si>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</si>
  <si>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</si>
  <si>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</si>
  <si>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</si>
  <si>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</si>
  <si>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</si>
  <si>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</si>
  <si>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</si>
  <si>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</si>
  <si>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</si>
  <si>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</si>
  <si>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</si>
  <si>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</si>
  <si>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</si>
  <si>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</si>
  <si>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</si>
  <si>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</si>
  <si>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</si>
  <si>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</si>
  <si>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</si>
  <si>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</si>
  <si>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</si>
  <si>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</si>
  <si>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</si>
  <si>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</si>
  <si>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</si>
  <si>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</si>
  <si>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</si>
  <si>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</si>
  <si>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</si>
  <si>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</si>
  <si>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</si>
  <si>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</si>
  <si>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</si>
  <si>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</si>
  <si>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</si>
  <si>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</si>
  <si>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</si>
  <si>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</si>
  <si>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</si>
  <si>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</si>
  <si>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</si>
  <si>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</si>
  <si>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</si>
  <si>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</si>
  <si>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</si>
  <si>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</si>
  <si>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</si>
  <si>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</si>
  <si>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</si>
  <si>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</si>
  <si>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</si>
  <si>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</si>
  <si>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</si>
  <si>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</si>
  <si>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</si>
  <si>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</si>
  <si>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</si>
  <si>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</si>
  <si>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</si>
  <si>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</si>
  <si>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</si>
  <si>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</si>
  <si>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</si>
  <si>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</si>
  <si>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</si>
  <si>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</si>
  <si>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</si>
  <si>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</si>
  <si>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</si>
  <si>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</si>
  <si>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</si>
  <si>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</si>
  <si>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</si>
  <si>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</si>
  <si>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</si>
  <si>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</si>
  <si>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</si>
  <si>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</si>
  <si>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</si>
  <si>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</si>
  <si>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</si>
  <si>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</si>
  <si>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</si>
  <si>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</si>
  <si>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</si>
  <si>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</si>
  <si>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</si>
  <si>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</si>
  <si>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</si>
  <si>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</si>
  <si>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</si>
  <si>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</si>
  <si>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</si>
  <si>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</si>
  <si>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</si>
  <si>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</si>
  <si>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</si>
  <si>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</si>
  <si>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</si>
  <si>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</si>
  <si>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</si>
  <si>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</si>
  <si>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</si>
  <si>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</si>
  <si>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</si>
  <si>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</si>
  <si>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</si>
  <si>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</si>
  <si>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</si>
  <si>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</si>
  <si>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</si>
  <si>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</si>
  <si>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</si>
  <si>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</si>
  <si>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</si>
  <si>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</si>
  <si>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</si>
  <si>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</si>
  <si>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</si>
  <si>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</si>
  <si>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</si>
  <si>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</si>
  <si>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</si>
  <si>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</si>
  <si>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</si>
  <si>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</si>
  <si>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</si>
  <si>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</si>
  <si>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</si>
  <si>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</si>
  <si>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</si>
  <si>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</si>
  <si>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</si>
  <si>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</si>
  <si>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</si>
  <si>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</si>
  <si>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</si>
  <si>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</si>
  <si>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</si>
  <si>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</si>
  <si>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</si>
  <si>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</si>
  <si>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</si>
  <si>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</si>
  <si>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</si>
  <si>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</si>
  <si>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</si>
  <si>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</si>
  <si>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</si>
  <si>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</si>
  <si>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</si>
  <si>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</si>
  <si>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</si>
  <si>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</si>
  <si>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</si>
  <si>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</si>
  <si>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</si>
  <si>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</si>
  <si>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</si>
  <si>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</si>
  <si>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</si>
  <si>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</si>
  <si>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</si>
  <si>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</si>
  <si>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</si>
  <si>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</si>
  <si>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</si>
  <si>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</si>
  <si>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</si>
  <si>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</si>
  <si>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</si>
  <si>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</si>
  <si>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</si>
  <si>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</si>
  <si>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</si>
  <si>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</si>
  <si>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</si>
  <si>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</si>
  <si>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</si>
  <si>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</si>
  <si>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</si>
  <si>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</si>
  <si>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</si>
  <si>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</si>
  <si>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</si>
  <si>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</si>
  <si>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</si>
  <si>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</si>
  <si>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</si>
  <si>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</si>
  <si>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</si>
  <si>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</si>
  <si>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</si>
  <si>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</si>
  <si>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</si>
  <si>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</si>
  <si>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</si>
  <si>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</si>
  <si>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</si>
  <si>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</si>
  <si>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</si>
  <si>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</si>
  <si>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</si>
  <si>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</si>
  <si>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</si>
  <si>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</si>
  <si>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</si>
  <si>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</si>
  <si>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</si>
  <si>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</si>
  <si>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</si>
  <si>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</si>
  <si>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</si>
  <si>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</si>
  <si>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</si>
  <si>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</si>
  <si>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</si>
  <si>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</si>
  <si>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</si>
  <si>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</si>
  <si>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</si>
  <si>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</si>
  <si>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</si>
  <si>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</si>
  <si>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</si>
  <si>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</si>
  <si>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</si>
  <si>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</si>
  <si>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</si>
  <si>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</si>
  <si>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</si>
  <si>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</si>
  <si>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</si>
  <si>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</si>
  <si>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</si>
  <si>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</si>
  <si>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</si>
  <si>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</si>
  <si>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</si>
  <si>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</si>
  <si>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</si>
  <si>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</si>
  <si>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</si>
  <si>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</si>
  <si>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</si>
  <si>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</si>
  <si>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</si>
  <si>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</si>
  <si>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</si>
  <si>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</si>
  <si>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</si>
  <si>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</si>
  <si>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</si>
  <si>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</si>
  <si>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</si>
  <si>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</si>
  <si>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</si>
  <si>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</si>
  <si>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</si>
  <si>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</si>
  <si>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</si>
  <si>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</si>
  <si>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</si>
  <si>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</si>
  <si>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</si>
  <si>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</si>
  <si>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</si>
  <si>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</si>
  <si>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</si>
  <si>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</si>
  <si>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</si>
  <si>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</si>
  <si>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</si>
  <si>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</si>
  <si>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</si>
  <si>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</si>
  <si>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</si>
  <si>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</si>
  <si>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</si>
  <si>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</si>
  <si>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</si>
  <si>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</si>
  <si>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</si>
  <si>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</si>
  <si>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</si>
  <si>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</si>
  <si>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</si>
  <si>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</si>
  <si>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</si>
  <si>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</si>
  <si>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</si>
  <si>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</si>
  <si>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</si>
  <si>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</si>
  <si>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</si>
  <si>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</si>
  <si>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</si>
  <si>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</si>
  <si>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</si>
  <si>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</si>
  <si>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</si>
  <si>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</si>
  <si>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</si>
  <si>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</si>
  <si>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</si>
  <si>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</si>
  <si>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</si>
  <si>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</si>
  <si>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</si>
  <si>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</si>
  <si>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</si>
  <si>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</si>
  <si>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</si>
  <si>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</si>
  <si>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</si>
  <si>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</si>
  <si>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</si>
  <si>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</si>
  <si>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</si>
  <si>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</si>
  <si>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</si>
  <si>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</si>
  <si>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</si>
  <si>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</si>
  <si>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</si>
  <si>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</si>
  <si>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</si>
  <si>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</si>
  <si>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</si>
  <si>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</si>
  <si>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</si>
  <si>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</si>
  <si>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</si>
  <si>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</si>
  <si>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</si>
  <si>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</si>
  <si>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</si>
  <si>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</si>
  <si>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</si>
  <si>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</si>
  <si>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</si>
  <si>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</si>
  <si>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</si>
  <si>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</si>
  <si>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</si>
  <si>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</si>
  <si>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</si>
  <si>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</si>
  <si>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</si>
  <si>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</si>
  <si>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</si>
  <si>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</si>
  <si>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</si>
  <si>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</si>
  <si>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</si>
  <si>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</si>
  <si>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</si>
  <si>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</si>
  <si>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</si>
  <si>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</si>
  <si>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</si>
  <si>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</si>
  <si>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</si>
  <si>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</si>
  <si>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</si>
  <si>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</si>
  <si>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</si>
  <si>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</si>
  <si>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</si>
  <si>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</si>
  <si>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</si>
  <si>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</si>
  <si>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</si>
  <si>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</si>
  <si>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</si>
  <si>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</si>
  <si>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</si>
  <si>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</si>
  <si>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</si>
  <si>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</si>
  <si>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</si>
  <si>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</si>
  <si>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</si>
  <si>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</si>
  <si>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</si>
  <si>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</si>
  <si>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</si>
  <si>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</si>
  <si>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</si>
  <si>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</si>
  <si>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</si>
  <si>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</si>
  <si>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</si>
  <si>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</si>
  <si>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</si>
  <si>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</si>
  <si>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</si>
  <si>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</si>
  <si>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</si>
  <si>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</si>
  <si>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</si>
  <si>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</si>
  <si>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</si>
  <si>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</si>
  <si>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</si>
  <si>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</si>
  <si>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</si>
  <si>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</si>
  <si>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</si>
  <si>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</si>
  <si>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</si>
  <si>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</si>
  <si>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</si>
  <si>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</si>
  <si>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</si>
  <si>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</si>
  <si>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</si>
  <si>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</si>
  <si>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</si>
  <si>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</si>
  <si>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</si>
  <si>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</si>
  <si>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</si>
  <si>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</si>
  <si>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</si>
  <si>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</si>
  <si>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</si>
  <si>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</si>
  <si>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</si>
  <si>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</si>
  <si>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</si>
  <si>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</si>
  <si>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</si>
  <si>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</si>
  <si>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</si>
  <si>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</si>
  <si>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</si>
  <si>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</si>
  <si>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</si>
  <si>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</si>
  <si>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</si>
  <si>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</si>
  <si>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</si>
  <si>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</si>
  <si>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</si>
  <si>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</si>
  <si>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</si>
  <si>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</si>
  <si>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</si>
  <si>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</si>
  <si>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</si>
  <si>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</si>
  <si>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</si>
  <si>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</si>
  <si>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</si>
  <si>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</si>
  <si>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</si>
  <si>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</si>
  <si>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</si>
  <si>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</si>
  <si>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</si>
  <si>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</si>
  <si>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</si>
  <si>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</si>
  <si>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</si>
  <si>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</si>
  <si>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</si>
  <si>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</si>
  <si>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</si>
  <si>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</si>
  <si>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</si>
  <si>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</si>
  <si>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</si>
  <si>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</si>
  <si>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</si>
  <si>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</si>
  <si>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</si>
  <si>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</si>
  <si>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</si>
  <si>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</si>
  <si>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</si>
  <si>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</si>
  <si>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</si>
  <si>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</si>
  <si>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</si>
  <si>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</si>
  <si>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</si>
  <si>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</si>
  <si>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</si>
  <si>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</si>
  <si>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</si>
  <si>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</si>
  <si>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</si>
  <si>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</si>
  <si>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</si>
  <si>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</si>
  <si>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</si>
  <si>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</si>
  <si>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</si>
  <si>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</si>
  <si>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</si>
  <si>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</si>
  <si>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</si>
  <si>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</si>
  <si>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</si>
  <si>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</si>
  <si>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</si>
  <si>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</si>
  <si>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</si>
  <si>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</si>
  <si>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</si>
  <si>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</si>
  <si>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</si>
  <si>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</si>
  <si>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</si>
  <si>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</si>
  <si>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</si>
  <si>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</si>
  <si>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</si>
  <si>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</si>
  <si>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</si>
  <si>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</si>
  <si>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</si>
  <si>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</si>
  <si>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</si>
  <si>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</si>
  <si>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</si>
  <si>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</si>
  <si>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</si>
  <si>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</si>
  <si>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</si>
  <si>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</si>
  <si>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</si>
  <si>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</si>
  <si>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</si>
  <si>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</si>
  <si>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</si>
  <si>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</si>
  <si>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</si>
  <si>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</si>
  <si>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</si>
  <si>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</si>
  <si>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</si>
  <si>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</si>
  <si>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</si>
  <si>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</si>
  <si>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</si>
  <si>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</si>
  <si>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</si>
  <si>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</si>
  <si>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</si>
  <si>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</si>
  <si>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</si>
  <si>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</si>
  <si>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</si>
  <si>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</si>
  <si>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</si>
  <si>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</si>
  <si>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</si>
  <si>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</si>
  <si>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</si>
  <si>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</si>
  <si>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</si>
  <si>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</si>
  <si>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</si>
  <si>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</si>
  <si>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</si>
  <si>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</si>
  <si>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</si>
  <si>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</si>
  <si>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</si>
  <si>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</si>
  <si>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</si>
  <si>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</si>
  <si>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</si>
  <si>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</si>
  <si>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</si>
  <si>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</si>
  <si>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</si>
  <si>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</si>
  <si>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</si>
  <si>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</si>
  <si>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</si>
  <si>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</si>
  <si>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</si>
  <si>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</si>
  <si>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</si>
  <si>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</si>
  <si>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</si>
  <si>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</si>
  <si>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</si>
  <si>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</si>
  <si>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</si>
  <si>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</si>
  <si>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</si>
  <si>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</si>
  <si>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</si>
  <si>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</si>
  <si>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</si>
  <si>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</si>
  <si>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</si>
  <si>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</si>
  <si>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</si>
  <si>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</si>
  <si>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</si>
  <si>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</si>
  <si>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</si>
  <si>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</si>
  <si>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</si>
  <si>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</si>
  <si>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</si>
  <si>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</si>
  <si>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</si>
  <si>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</si>
  <si>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</si>
  <si>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</si>
  <si>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</si>
  <si>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</si>
  <si>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</si>
  <si>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</si>
  <si>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</si>
  <si>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</si>
  <si>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</si>
  <si>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</si>
  <si>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</si>
  <si>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</si>
  <si>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</si>
  <si>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</si>
  <si>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</si>
  <si>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</si>
  <si>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</si>
  <si>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</si>
  <si>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</si>
  <si>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</si>
  <si>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</si>
  <si>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</si>
  <si>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</si>
  <si>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</si>
  <si>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</si>
  <si>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</si>
  <si>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</si>
  <si>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</si>
  <si>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</si>
  <si>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</si>
  <si>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</si>
  <si>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</si>
  <si>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</si>
  <si>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</si>
  <si>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</si>
  <si>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</si>
  <si>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</si>
  <si>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</si>
  <si>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</si>
  <si>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</si>
  <si>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</si>
  <si>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</si>
  <si>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</si>
  <si>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</si>
  <si>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</si>
  <si>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</si>
  <si>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</si>
  <si>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</si>
  <si>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</si>
  <si>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</si>
  <si>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</si>
  <si>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</si>
  <si>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</si>
  <si>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</si>
  <si>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</si>
  <si>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</si>
  <si>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</si>
  <si>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</si>
  <si>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</si>
  <si>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</si>
  <si>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</si>
  <si>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</si>
  <si>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</si>
  <si>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</si>
  <si>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</si>
  <si>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</si>
  <si>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</si>
  <si>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</si>
  <si>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</si>
  <si>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</si>
  <si>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</si>
  <si>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</si>
  <si>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</si>
  <si>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</si>
  <si>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</si>
  <si>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</si>
  <si>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</si>
  <si>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</si>
  <si>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</si>
  <si>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</si>
  <si>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</si>
  <si>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</si>
  <si>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</si>
  <si>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</si>
  <si>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</si>
  <si>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</si>
  <si>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</si>
  <si>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</si>
  <si>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</si>
  <si>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</si>
  <si>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</si>
  <si>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</si>
  <si>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</si>
  <si>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</si>
  <si>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</si>
  <si>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</si>
  <si>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</si>
  <si>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</si>
  <si>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</si>
  <si>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</si>
  <si>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</si>
  <si>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</si>
  <si>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</si>
  <si>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</si>
  <si>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</si>
  <si>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</si>
  <si>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</si>
  <si>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</si>
  <si>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</si>
  <si>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</si>
  <si>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</si>
  <si>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</si>
  <si>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</si>
  <si>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</si>
  <si>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</si>
  <si>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</si>
  <si>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</si>
  <si>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</si>
  <si>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</si>
  <si>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</si>
  <si>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</si>
  <si>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</si>
  <si>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</si>
  <si>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</si>
  <si>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</si>
  <si>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</si>
  <si>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</si>
  <si>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</si>
  <si>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</si>
  <si>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</si>
  <si>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</si>
  <si>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</si>
  <si>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</si>
  <si>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</si>
  <si>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</si>
  <si>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</si>
  <si>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</si>
  <si>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</si>
  <si>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</si>
  <si>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</si>
  <si>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</si>
  <si>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</si>
  <si>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</si>
  <si>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</si>
  <si>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</si>
  <si>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</si>
  <si>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</si>
  <si>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</si>
  <si>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</si>
  <si>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</si>
  <si>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</si>
  <si>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</si>
  <si>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</si>
  <si>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</si>
  <si>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</si>
  <si>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</si>
  <si>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</si>
  <si>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</si>
  <si>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</si>
  <si>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</si>
  <si>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</si>
  <si>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</si>
  <si>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</si>
  <si>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</si>
  <si>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</si>
  <si>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</si>
  <si>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</si>
  <si>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</si>
  <si>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</si>
  <si>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</si>
  <si>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</si>
  <si>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</si>
  <si>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</si>
  <si>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</si>
  <si>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</si>
  <si>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</si>
  <si>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</si>
  <si>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</si>
  <si>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</si>
  <si>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</si>
  <si>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</si>
  <si>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</si>
  <si>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</si>
  <si>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</si>
  <si>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</si>
  <si>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</si>
  <si>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</si>
  <si>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</si>
  <si>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</si>
  <si>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</si>
  <si>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</si>
  <si>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</si>
  <si>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</si>
  <si>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</si>
  <si>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</si>
  <si>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</si>
  <si>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</si>
  <si>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</si>
  <si>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</si>
  <si>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</si>
  <si>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</si>
  <si>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</si>
  <si>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</si>
  <si>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</si>
  <si>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</si>
  <si>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</si>
  <si>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</si>
  <si>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</si>
  <si>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</si>
  <si>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</si>
  <si>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</si>
  <si>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</si>
  <si>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</si>
  <si>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</si>
  <si>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</si>
  <si>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</si>
  <si>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</si>
  <si>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</si>
  <si>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</si>
  <si>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</si>
  <si>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</si>
  <si>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</si>
  <si>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</si>
  <si>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</si>
  <si>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</si>
  <si>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</si>
  <si>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</si>
  <si>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</si>
  <si>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</si>
  <si>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</si>
  <si>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</si>
  <si>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</si>
  <si>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</si>
  <si>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</si>
  <si>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</si>
  <si>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</si>
  <si>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</si>
  <si>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</si>
  <si>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</si>
  <si>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</si>
  <si>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</si>
  <si>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</si>
  <si>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</si>
  <si>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</si>
  <si>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</si>
  <si>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</si>
  <si>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</si>
  <si>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</si>
  <si>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</si>
  <si>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</si>
  <si>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</si>
  <si>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</si>
  <si>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</si>
  <si>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</si>
  <si>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</si>
  <si>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</si>
  <si>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</si>
  <si>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</si>
  <si>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</si>
  <si>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</si>
  <si>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</si>
  <si>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</si>
  <si>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</si>
  <si>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</si>
  <si>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</si>
  <si>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</si>
  <si>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</si>
  <si>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</si>
  <si>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</si>
  <si>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</si>
  <si>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</si>
  <si>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</si>
  <si>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</si>
  <si>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</si>
  <si>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</si>
  <si>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</si>
  <si>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</si>
  <si>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</si>
  <si>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</si>
  <si>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</si>
  <si>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</si>
  <si>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</si>
  <si>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</si>
  <si>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</si>
  <si>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</si>
  <si>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</si>
  <si>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</si>
  <si>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</si>
  <si>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</si>
  <si>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</si>
  <si>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</si>
  <si>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</si>
  <si>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</si>
  <si>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</si>
  <si>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</si>
  <si>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</si>
  <si>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</si>
  <si>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</si>
  <si>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</si>
  <si>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</si>
  <si>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</si>
  <si>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</si>
  <si>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</si>
  <si>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</si>
  <si>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</si>
  <si>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</si>
  <si>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</si>
  <si>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</si>
  <si>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</si>
  <si>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</si>
  <si>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</si>
  <si>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</si>
  <si>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</si>
  <si>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</si>
  <si>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</si>
  <si>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</si>
  <si>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</si>
  <si>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</si>
  <si>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</si>
  <si>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</si>
  <si>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</si>
  <si>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</si>
  <si>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</si>
  <si>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</si>
  <si>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</si>
  <si>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</si>
  <si>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</si>
  <si>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</si>
  <si>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</si>
  <si>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</si>
  <si>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</si>
  <si>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</si>
  <si>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</si>
  <si>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</si>
  <si>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</si>
  <si>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</si>
  <si>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</si>
  <si>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</si>
  <si>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</si>
  <si>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</si>
  <si>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</si>
  <si>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</si>
  <si>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</si>
  <si>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</si>
  <si>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</si>
  <si>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</si>
  <si>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</si>
  <si>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</si>
  <si>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</si>
  <si>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</si>
  <si>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</si>
  <si>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</si>
  <si>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</si>
  <si>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</si>
  <si>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</si>
  <si>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</si>
  <si>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</si>
  <si>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</si>
  <si>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</si>
  <si>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</si>
  <si>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</si>
  <si>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</si>
  <si>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</si>
  <si>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</si>
  <si>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</si>
  <si>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</si>
  <si>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</si>
  <si>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</si>
  <si>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</si>
  <si>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</si>
  <si>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</si>
  <si>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</si>
  <si>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</si>
  <si>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</si>
  <si>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</si>
  <si>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</si>
  <si>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</si>
  <si>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</si>
  <si>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</si>
  <si>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</si>
  <si>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</si>
  <si>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</si>
  <si>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</si>
  <si>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</si>
  <si>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</si>
  <si>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</si>
  <si>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</si>
  <si>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</si>
  <si>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</si>
  <si>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</si>
  <si>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</si>
  <si>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</si>
  <si>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</si>
  <si>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</si>
  <si>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</si>
  <si>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</si>
  <si>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</si>
  <si>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</si>
  <si>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</si>
  <si>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</si>
  <si>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</si>
  <si>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</si>
  <si>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</si>
  <si>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</si>
  <si>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</si>
  <si>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</si>
  <si>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</si>
  <si>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</si>
  <si>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</si>
  <si>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</si>
  <si>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</si>
  <si>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</si>
  <si>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</si>
  <si>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</si>
  <si>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</si>
  <si>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</si>
  <si>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</si>
  <si>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</si>
  <si>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</si>
  <si>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</si>
  <si>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</si>
  <si>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</si>
  <si>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</si>
  <si>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</si>
  <si>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</si>
  <si>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</si>
  <si>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</si>
  <si>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</si>
  <si>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</si>
  <si>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</si>
  <si>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</si>
  <si>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</si>
  <si>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</si>
  <si>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</si>
  <si>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</si>
  <si>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</si>
  <si>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</si>
  <si>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</si>
  <si>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</si>
  <si>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</si>
  <si>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</si>
  <si>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</si>
  <si>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</si>
  <si>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</si>
  <si>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</si>
  <si>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</si>
  <si>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</si>
  <si>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</si>
  <si>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</si>
  <si>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</si>
  <si>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</si>
  <si>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</si>
  <si>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</si>
  <si>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</si>
  <si>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</si>
  <si>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</si>
  <si>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</si>
  <si>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</si>
  <si>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</si>
  <si>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</si>
  <si>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</si>
  <si>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</si>
  <si>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</si>
  <si>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</si>
  <si>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</si>
  <si>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</si>
  <si>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</si>
  <si>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</si>
  <si>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</si>
  <si>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</si>
  <si>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</si>
  <si>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</si>
  <si>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</si>
  <si>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</si>
  <si>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</si>
  <si>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</si>
  <si>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</si>
  <si>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</si>
  <si>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</si>
  <si>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</si>
  <si>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</si>
  <si>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</si>
  <si>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</si>
  <si>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</si>
  <si>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</si>
  <si>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</si>
  <si>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</si>
  <si>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</si>
  <si>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</si>
  <si>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</si>
  <si>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</si>
  <si>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</si>
  <si>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</si>
  <si>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</si>
  <si>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</si>
  <si>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</si>
  <si>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</si>
  <si>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</si>
  <si>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</si>
  <si>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</si>
  <si>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</si>
  <si>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</si>
  <si>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</si>
  <si>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</si>
  <si>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</si>
  <si>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</si>
  <si>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</si>
  <si>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</si>
  <si>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</si>
  <si>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</si>
  <si>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</si>
  <si>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</si>
  <si>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</si>
  <si>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</si>
  <si>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</si>
  <si>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</si>
  <si>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</si>
  <si>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</si>
  <si>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</si>
  <si>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</si>
  <si>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</si>
  <si>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</si>
  <si>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</si>
  <si>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</si>
  <si>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</si>
  <si>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</si>
  <si>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</si>
  <si>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</si>
  <si>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</si>
  <si>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</si>
  <si>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</si>
  <si>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</si>
  <si>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</si>
  <si>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</si>
  <si>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</si>
  <si>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</si>
  <si>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</si>
  <si>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</si>
  <si>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</si>
  <si>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</si>
  <si>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</si>
  <si>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</si>
  <si>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</si>
  <si>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</si>
  <si>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</si>
  <si>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</si>
  <si>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</si>
  <si>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</si>
  <si>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</si>
  <si>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</si>
  <si>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</si>
  <si>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</si>
  <si>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</si>
  <si>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</si>
  <si>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</si>
  <si>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</si>
  <si>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</si>
  <si>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</si>
  <si>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</si>
  <si>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</si>
  <si>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</si>
  <si>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</si>
  <si>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</si>
  <si>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</si>
  <si>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</si>
  <si>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</si>
  <si>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</si>
  <si>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</si>
  <si>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</si>
  <si>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</si>
  <si>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</si>
  <si>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</si>
  <si>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</si>
  <si>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</si>
  <si>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</si>
  <si>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</si>
  <si>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</si>
  <si>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</si>
  <si>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</si>
  <si>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</si>
  <si>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</si>
  <si>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</si>
  <si>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</si>
  <si>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</si>
  <si>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</si>
  <si>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</si>
  <si>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</si>
  <si>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</si>
  <si>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</si>
  <si>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</si>
  <si>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</si>
  <si>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</si>
  <si>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</si>
  <si>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</si>
  <si>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</si>
  <si>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</si>
  <si>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</si>
  <si>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</si>
  <si>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</si>
  <si>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</si>
  <si>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</si>
  <si>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</si>
  <si>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</si>
  <si>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</si>
  <si>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</si>
  <si>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</si>
  <si>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</si>
  <si>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</si>
  <si>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</si>
  <si>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</si>
  <si>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</si>
  <si>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</si>
  <si>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</si>
  <si>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</si>
  <si>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</si>
  <si>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</si>
  <si>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</si>
  <si>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</si>
  <si>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</si>
  <si>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</si>
  <si>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</si>
  <si>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</si>
  <si>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</si>
  <si>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</si>
  <si>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</si>
  <si>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</si>
  <si>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</si>
  <si>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</si>
  <si>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</si>
  <si>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</si>
  <si>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</si>
  <si>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</si>
  <si>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</si>
  <si>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</si>
  <si>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</si>
  <si>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</si>
  <si>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</si>
  <si>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</si>
  <si>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</si>
  <si>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</si>
  <si>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</si>
  <si>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</si>
  <si>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</si>
  <si>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</si>
  <si>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</si>
  <si>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</si>
  <si>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</si>
  <si>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</si>
  <si>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</si>
  <si>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</si>
  <si>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</si>
  <si>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</si>
  <si>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</si>
  <si>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</si>
  <si>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</si>
  <si>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</si>
  <si>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</si>
  <si>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</si>
  <si>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</si>
  <si>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</si>
  <si>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</si>
  <si>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</si>
  <si>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</si>
  <si>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</si>
  <si>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</si>
  <si>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</si>
  <si>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</si>
  <si>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</si>
  <si>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</si>
  <si>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</si>
  <si>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</si>
  <si>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</si>
  <si>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</si>
  <si>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</si>
  <si>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</si>
  <si>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</si>
  <si>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</si>
  <si>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</si>
  <si>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</si>
  <si>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</si>
  <si>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</si>
  <si>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</si>
  <si>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</si>
  <si>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</si>
  <si>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</si>
  <si>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</si>
  <si>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</si>
  <si>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</si>
  <si>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</si>
  <si>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</si>
  <si>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</si>
  <si>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</si>
  <si>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</si>
  <si>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</si>
  <si>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</si>
  <si>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</si>
  <si>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</si>
  <si>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</si>
  <si>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</si>
  <si>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</si>
  <si>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</si>
  <si>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</si>
  <si>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</si>
  <si>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</si>
  <si>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</si>
  <si>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</si>
  <si>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</si>
  <si>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</si>
  <si>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</si>
  <si>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</si>
  <si>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</si>
  <si>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</si>
  <si>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</si>
  <si>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</si>
  <si>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</si>
  <si>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</si>
  <si>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</si>
  <si>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</si>
  <si>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</si>
  <si>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</si>
  <si>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</si>
  <si>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</si>
  <si>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</si>
  <si>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</si>
  <si>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</si>
  <si>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</si>
  <si>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</si>
  <si>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</si>
  <si>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</si>
  <si>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</si>
  <si>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</si>
  <si>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</si>
  <si>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</si>
  <si>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</si>
  <si>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</si>
  <si>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</si>
  <si>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</si>
  <si>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</si>
  <si>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</si>
  <si>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</si>
  <si>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</si>
  <si>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</si>
  <si>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</si>
  <si>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</si>
  <si>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</si>
  <si>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</si>
  <si>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</si>
  <si>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</si>
  <si>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</si>
  <si>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</si>
  <si>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</si>
  <si>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</si>
  <si>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</si>
  <si>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</si>
  <si>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</si>
  <si>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</si>
  <si>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</si>
  <si>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</si>
  <si>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</si>
  <si>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</si>
  <si>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</si>
  <si>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</si>
  <si>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</si>
  <si>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</si>
  <si>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</si>
  <si>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</si>
  <si>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</si>
  <si>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</si>
  <si>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</si>
  <si>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</si>
  <si>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</si>
  <si>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</si>
  <si>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</si>
  <si>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</si>
  <si>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</si>
  <si>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</si>
  <si>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</si>
  <si>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</si>
  <si>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</si>
  <si>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</si>
  <si>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</si>
  <si>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</si>
  <si>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</si>
  <si>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</si>
  <si>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</si>
  <si>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</si>
  <si>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</si>
  <si>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</si>
  <si>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</si>
  <si>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</si>
  <si>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</si>
  <si>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</si>
  <si>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</si>
  <si>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</si>
  <si>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</si>
  <si>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</si>
  <si>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</si>
  <si>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</si>
  <si>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</si>
  <si>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</si>
  <si>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</si>
  <si>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</si>
  <si>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</si>
  <si>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</si>
  <si>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</si>
  <si>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</si>
  <si>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</si>
  <si>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</si>
  <si>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</si>
  <si>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</si>
  <si>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</si>
  <si>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</si>
  <si>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</si>
  <si>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</si>
  <si>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</si>
  <si>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</si>
  <si>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</si>
  <si>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</si>
  <si>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</si>
  <si>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</si>
  <si>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</si>
  <si>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</si>
  <si>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</si>
  <si>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</si>
  <si>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</si>
  <si>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</si>
  <si>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</si>
  <si>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</si>
  <si>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</si>
  <si>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</si>
  <si>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</si>
  <si>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</si>
  <si>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</si>
  <si>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</si>
  <si>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</si>
  <si>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</si>
  <si>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</si>
  <si>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</si>
  <si>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</si>
  <si>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</si>
  <si>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</si>
  <si>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</si>
  <si>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</si>
  <si>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</si>
  <si>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</si>
  <si>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</si>
  <si>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</si>
  <si>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</si>
  <si>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</si>
  <si>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</si>
  <si>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</si>
  <si>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</si>
  <si>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</si>
  <si>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</si>
  <si>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</si>
  <si>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</si>
  <si>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</si>
  <si>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</si>
  <si>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</si>
  <si>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</si>
  <si>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</si>
  <si>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</si>
  <si>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</si>
  <si>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</si>
  <si>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</si>
  <si>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</si>
  <si>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</si>
  <si>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</si>
  <si>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</si>
  <si>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</si>
  <si>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</si>
  <si>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</si>
  <si>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</si>
  <si>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</si>
  <si>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</si>
  <si>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</si>
  <si>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</si>
  <si>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</si>
  <si>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</si>
  <si>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</si>
  <si>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</si>
  <si>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</si>
  <si>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</si>
  <si>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</si>
  <si>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</si>
  <si>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</si>
  <si>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</si>
  <si>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</si>
  <si>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</si>
  <si>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</si>
  <si>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</si>
  <si>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</si>
  <si>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</si>
  <si>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</si>
  <si>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</si>
  <si>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</si>
  <si>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</si>
  <si>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</si>
  <si>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</si>
  <si>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</si>
  <si>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</si>
  <si>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</si>
  <si>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</si>
  <si>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</si>
  <si>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</si>
  <si>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</si>
  <si>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</si>
  <si>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</si>
  <si>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</si>
  <si>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</si>
  <si>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</si>
  <si>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</si>
  <si>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</si>
  <si>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</si>
  <si>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</si>
  <si>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</si>
  <si>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</si>
  <si>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</si>
  <si>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</si>
  <si>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</si>
  <si>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</si>
  <si>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</si>
  <si>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</si>
  <si>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</si>
  <si>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</si>
  <si>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</si>
  <si>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</si>
  <si>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</si>
  <si>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</si>
  <si>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</si>
  <si>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</si>
  <si>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</si>
  <si>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</si>
  <si>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</si>
  <si>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</si>
  <si>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</si>
  <si>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</si>
  <si>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</si>
  <si>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</si>
  <si>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</si>
  <si>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</si>
  <si>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</si>
  <si>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</si>
  <si>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b757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</si>
</sst>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Симеоновград</v>
      </c>
      <c r="C2" s="1691"/>
      <c r="D2" s="1692"/>
      <c r="E2" s="1021"/>
      <c r="F2" s="1022">
        <f>+OTCHET!H9</f>
        <v>0</v>
      </c>
      <c r="G2" s="1023" t="str">
        <f>+OTCHET!F12</f>
        <v>7607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43465</v>
      </c>
      <c r="M6" s="1021"/>
      <c r="N6" s="1046" t="s">
        <v>1010</v>
      </c>
      <c r="O6" s="1010"/>
      <c r="P6" s="1047">
        <f>OTCHET!F9</f>
        <v>43465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43465</v>
      </c>
      <c r="H9" s="1021"/>
      <c r="I9" s="1071">
        <f>+L4</f>
        <v>2018</v>
      </c>
      <c r="J9" s="1072">
        <f>+L6</f>
        <v>43465</v>
      </c>
      <c r="K9" s="1073"/>
      <c r="L9" s="1074">
        <f>+L6</f>
        <v>43465</v>
      </c>
      <c r="M9" s="1073"/>
      <c r="N9" s="1075">
        <f>+L6</f>
        <v>43465</v>
      </c>
      <c r="O9" s="1076"/>
      <c r="P9" s="1077">
        <f>+L4</f>
        <v>2018</v>
      </c>
      <c r="Q9" s="1075">
        <f>+L6</f>
        <v>43465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43465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7"/>
  <sheetViews>
    <sheetView tabSelected="1" view="pageBreakPreview" zoomScale="60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1976</v>
      </c>
      <c r="C9" s="1790"/>
      <c r="D9" s="1791"/>
      <c r="E9" s="115">
        <v>43101</v>
      </c>
      <c r="F9" s="116">
        <v>43465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декември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Симеоновград</v>
      </c>
      <c r="C12" s="1793"/>
      <c r="D12" s="1794"/>
      <c r="E12" s="118" t="s">
        <v>975</v>
      </c>
      <c r="F12" s="1588" t="s">
        <v>1642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>
        <v>0</v>
      </c>
      <c r="G78" s="159"/>
      <c r="H78" s="160">
        <v>0</v>
      </c>
      <c r="I78" s="158">
        <v>0</v>
      </c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ДЕС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Симеоновград</v>
      </c>
      <c r="C177" s="1802"/>
      <c r="D177" s="1803"/>
      <c r="E177" s="115">
        <f>$E$9</f>
        <v>43101</v>
      </c>
      <c r="F177" s="227">
        <f>$F$9</f>
        <v>43465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Симеоновград</v>
      </c>
      <c r="C180" s="1793"/>
      <c r="D180" s="1794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ДЕС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Симеоновград</v>
      </c>
      <c r="C352" s="1802"/>
      <c r="D352" s="1803"/>
      <c r="E352" s="115">
        <f>$E$9</f>
        <v>43101</v>
      </c>
      <c r="F352" s="408">
        <f>$F$9</f>
        <v>43465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Симеоновград</v>
      </c>
      <c r="C355" s="1793"/>
      <c r="D355" s="1794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ДЕС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Симеоновград</v>
      </c>
      <c r="C437" s="1802"/>
      <c r="D437" s="1803"/>
      <c r="E437" s="115">
        <f>$E$9</f>
        <v>43101</v>
      </c>
      <c r="F437" s="408">
        <f>$F$9</f>
        <v>43465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Симеоновград</v>
      </c>
      <c r="C440" s="1793"/>
      <c r="D440" s="1794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ДЕС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Симеоновград</v>
      </c>
      <c r="C453" s="1802"/>
      <c r="D453" s="1803"/>
      <c r="E453" s="115">
        <f>$E$9</f>
        <v>43101</v>
      </c>
      <c r="F453" s="408">
        <f>$F$9</f>
        <v>43465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Симеоновград</v>
      </c>
      <c r="C456" s="1793"/>
      <c r="D456" s="1794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/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843"/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/>
      <c r="C607" s="1853"/>
      <c r="D607" s="677" t="s">
        <v>892</v>
      </c>
      <c r="E607" s="678"/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</c>
    </row>
    <row r="620" spans="2:13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</c>
    </row>
    <row r="621" spans="2:13" ht="15.75">
      <c r="B621" s="1831" t="str">
        <f>$B$7</f>
        <v>ОТЧЕТНИ ДАННИ ПО ЕБК ЗА СМЕТКИТЕ ЗА СРЕДСТВАТА ОТ ЕВРОПЕЙСКИЯ СЪЮЗ - ДЕС</v>
      </c>
      <c r="C621" s="1832"/>
      <c r="D621" s="1832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</c>
    </row>
    <row r="622" spans="2:13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</c>
    </row>
    <row r="623" spans="2:13" ht="18.75">
      <c r="B623" s="1801" t="str">
        <f>$B$9</f>
        <v>Симеоновград</v>
      </c>
      <c r="C623" s="1802"/>
      <c r="D623" s="1803"/>
      <c r="E623" s="115">
        <f>$E$9</f>
        <v>43101</v>
      </c>
      <c r="F623" s="227">
        <f>$F$9</f>
        <v>43465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</c>
    </row>
    <row r="626" spans="2:13" ht="19.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</c>
    </row>
    <row r="628" spans="2:13" ht="19.5">
      <c r="B628" s="237"/>
      <c r="C628" s="238"/>
      <c r="D628" s="124" t="s">
        <v>901</v>
      </c>
      <c r="E628" s="239">
        <f>$E$15</f>
        <v>96</v>
      </c>
      <c r="F628" s="415" t="str">
        <f>$F$15</f>
        <v>СЕС - ДЕС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</c>
    </row>
    <row r="630" spans="2:13" ht="18.75">
      <c r="B630" s="248"/>
      <c r="C630" s="249"/>
      <c r="D630" s="250" t="s">
        <v>721</v>
      </c>
      <c r="E630" s="1770" t="s">
        <v>2048</v>
      </c>
      <c r="F630" s="1771"/>
      <c r="G630" s="1771"/>
      <c r="H630" s="1772"/>
      <c r="I630" s="1779" t="s">
        <v>2049</v>
      </c>
      <c r="J630" s="1780"/>
      <c r="K630" s="1780"/>
      <c r="L630" s="1781"/>
      <c r="M630" s="7">
        <f>(IF($E753&lt;&gt;0,$M$2,IF($L753&lt;&gt;0,$M$2,"")))</f>
      </c>
    </row>
    <row r="631" spans="2:13" ht="56.2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</c>
    </row>
    <row r="632" spans="2:13" ht="18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</c>
    </row>
    <row r="633" spans="2:13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</c>
    </row>
    <row r="634" spans="2:13" ht="15.75">
      <c r="B634" s="1456"/>
      <c r="C634" s="1461">
        <f>VLOOKUP(D635,EBK_DEIN2,2,FALSE)</f>
        <v>1117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</c>
    </row>
    <row r="635" spans="2:13" ht="15.75">
      <c r="B635" s="1452"/>
      <c r="C635" s="1589">
        <f>+C634</f>
        <v>1117</v>
      </c>
      <c r="D635" s="1454" t="s">
        <v>390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</c>
    </row>
    <row r="636" spans="2:13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</c>
    </row>
    <row r="637" spans="2:14" ht="15.75">
      <c r="B637" s="273">
        <v>100</v>
      </c>
      <c r="C637" s="1799" t="s">
        <v>753</v>
      </c>
      <c r="D637" s="1800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0</v>
      </c>
      <c r="J637" s="276">
        <f t="shared" si="139"/>
        <v>0</v>
      </c>
      <c r="K637" s="277">
        <f t="shared" si="139"/>
        <v>0</v>
      </c>
      <c r="L637" s="274">
        <f t="shared" si="139"/>
        <v>0</v>
      </c>
      <c r="M637" s="12">
        <f aca="true" t="shared" si="140" ref="M637:M668"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 t="shared" si="140"/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795" t="s">
        <v>756</v>
      </c>
      <c r="D640" s="1796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0</v>
      </c>
      <c r="J640" s="276">
        <f t="shared" si="141"/>
        <v>0</v>
      </c>
      <c r="K640" s="277">
        <f t="shared" si="141"/>
        <v>0</v>
      </c>
      <c r="L640" s="274">
        <f t="shared" si="141"/>
        <v>0</v>
      </c>
      <c r="M640" s="12">
        <f t="shared" si="140"/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 t="shared" si="140"/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797" t="s">
        <v>195</v>
      </c>
      <c r="D646" s="1798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0</v>
      </c>
      <c r="J646" s="276">
        <f t="shared" si="142"/>
        <v>0</v>
      </c>
      <c r="K646" s="277">
        <f t="shared" si="142"/>
        <v>0</v>
      </c>
      <c r="L646" s="274">
        <f t="shared" si="142"/>
        <v>0</v>
      </c>
      <c r="M646" s="12">
        <f t="shared" si="140"/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20"/>
      <c r="I647" s="152"/>
      <c r="J647" s="153"/>
      <c r="K647" s="1420"/>
      <c r="L647" s="282">
        <f aca="true" t="shared" si="144" ref="L647:L654">I647+J647+K647</f>
        <v>0</v>
      </c>
      <c r="M647" s="12">
        <f t="shared" si="140"/>
      </c>
      <c r="N647" s="13"/>
    </row>
    <row r="648" spans="2:14" ht="15.75">
      <c r="B648" s="292"/>
      <c r="C648" s="305">
        <v>552</v>
      </c>
      <c r="D648" s="306" t="s">
        <v>920</v>
      </c>
      <c r="E648" s="296">
        <f t="shared" si="143"/>
        <v>0</v>
      </c>
      <c r="F648" s="158"/>
      <c r="G648" s="159"/>
      <c r="H648" s="1422"/>
      <c r="I648" s="158"/>
      <c r="J648" s="159"/>
      <c r="K648" s="1422"/>
      <c r="L648" s="296">
        <f t="shared" si="144"/>
        <v>0</v>
      </c>
      <c r="M648" s="12">
        <f t="shared" si="140"/>
      </c>
      <c r="N648" s="13"/>
    </row>
    <row r="649" spans="2:14" ht="15.75">
      <c r="B649" s="307"/>
      <c r="C649" s="305">
        <v>558</v>
      </c>
      <c r="D649" s="308" t="s">
        <v>881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2"/>
      <c r="I650" s="158"/>
      <c r="J650" s="159"/>
      <c r="K650" s="1422"/>
      <c r="L650" s="296">
        <f t="shared" si="144"/>
        <v>0</v>
      </c>
      <c r="M650" s="12">
        <f t="shared" si="140"/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2"/>
      <c r="I651" s="158"/>
      <c r="J651" s="159"/>
      <c r="K651" s="1422"/>
      <c r="L651" s="296">
        <f t="shared" si="144"/>
        <v>0</v>
      </c>
      <c r="M651" s="12">
        <f t="shared" si="140"/>
      </c>
      <c r="N651" s="13"/>
    </row>
    <row r="652" spans="2:14" ht="15.75">
      <c r="B652" s="292"/>
      <c r="C652" s="305">
        <v>588</v>
      </c>
      <c r="D652" s="306" t="s">
        <v>883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3"/>
      <c r="I653" s="173"/>
      <c r="J653" s="174"/>
      <c r="K653" s="1423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08" t="s">
        <v>200</v>
      </c>
      <c r="D654" s="1809"/>
      <c r="E654" s="311">
        <f t="shared" si="143"/>
        <v>0</v>
      </c>
      <c r="F654" s="1424"/>
      <c r="G654" s="1425"/>
      <c r="H654" s="1426"/>
      <c r="I654" s="1424"/>
      <c r="J654" s="1425"/>
      <c r="K654" s="1426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795" t="s">
        <v>201</v>
      </c>
      <c r="D655" s="1796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0</v>
      </c>
      <c r="J655" s="276">
        <f t="shared" si="145"/>
        <v>0</v>
      </c>
      <c r="K655" s="277">
        <f t="shared" si="145"/>
        <v>0</v>
      </c>
      <c r="L655" s="311">
        <f t="shared" si="145"/>
        <v>0</v>
      </c>
      <c r="M655" s="12">
        <f t="shared" si="140"/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20"/>
      <c r="I656" s="152"/>
      <c r="J656" s="153"/>
      <c r="K656" s="1420"/>
      <c r="L656" s="282">
        <f aca="true" t="shared" si="147" ref="L656:L672">I656+J656+K656</f>
        <v>0</v>
      </c>
      <c r="M656" s="12">
        <f t="shared" si="140"/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2"/>
      <c r="I657" s="158"/>
      <c r="J657" s="159"/>
      <c r="K657" s="1422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2"/>
      <c r="I659" s="158"/>
      <c r="J659" s="159"/>
      <c r="K659" s="1422"/>
      <c r="L659" s="296">
        <f t="shared" si="147"/>
        <v>0</v>
      </c>
      <c r="M659" s="12">
        <f t="shared" si="140"/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2"/>
      <c r="I660" s="158"/>
      <c r="J660" s="159"/>
      <c r="K660" s="1422"/>
      <c r="L660" s="296">
        <f t="shared" si="147"/>
        <v>0</v>
      </c>
      <c r="M660" s="12">
        <f t="shared" si="140"/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1"/>
      <c r="I661" s="164"/>
      <c r="J661" s="165"/>
      <c r="K661" s="1421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30"/>
      <c r="I662" s="455"/>
      <c r="J662" s="456"/>
      <c r="K662" s="1430"/>
      <c r="L662" s="321">
        <f t="shared" si="147"/>
        <v>0</v>
      </c>
      <c r="M662" s="12">
        <f t="shared" si="140"/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7"/>
      <c r="I663" s="450"/>
      <c r="J663" s="451"/>
      <c r="K663" s="1427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30"/>
      <c r="I664" s="455"/>
      <c r="J664" s="456"/>
      <c r="K664" s="1430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2"/>
      <c r="I665" s="158"/>
      <c r="J665" s="159"/>
      <c r="K665" s="1422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884</v>
      </c>
      <c r="E666" s="327">
        <f t="shared" si="146"/>
        <v>0</v>
      </c>
      <c r="F666" s="450"/>
      <c r="G666" s="451"/>
      <c r="H666" s="1427"/>
      <c r="I666" s="450"/>
      <c r="J666" s="451"/>
      <c r="K666" s="1427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30"/>
      <c r="I667" s="455"/>
      <c r="J667" s="456"/>
      <c r="K667" s="1430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810</v>
      </c>
      <c r="E668" s="327">
        <f t="shared" si="146"/>
        <v>0</v>
      </c>
      <c r="F668" s="450"/>
      <c r="G668" s="451"/>
      <c r="H668" s="1427"/>
      <c r="I668" s="450"/>
      <c r="J668" s="451"/>
      <c r="K668" s="1427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2"/>
      <c r="G669" s="603"/>
      <c r="H669" s="1429"/>
      <c r="I669" s="602"/>
      <c r="J669" s="603"/>
      <c r="K669" s="1429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 t="shared" si="146"/>
        <v>0</v>
      </c>
      <c r="F670" s="455"/>
      <c r="G670" s="456"/>
      <c r="H670" s="1430"/>
      <c r="I670" s="455"/>
      <c r="J670" s="456"/>
      <c r="K670" s="1430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2"/>
      <c r="I671" s="158"/>
      <c r="J671" s="159"/>
      <c r="K671" s="1422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3"/>
      <c r="I672" s="173"/>
      <c r="J672" s="174"/>
      <c r="K672" s="1423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06" t="s">
        <v>275</v>
      </c>
      <c r="D673" s="1807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06" t="s">
        <v>731</v>
      </c>
      <c r="D677" s="1807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06" t="s">
        <v>220</v>
      </c>
      <c r="D683" s="1807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20"/>
      <c r="I684" s="152"/>
      <c r="J684" s="153"/>
      <c r="K684" s="1420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3"/>
      <c r="I685" s="173"/>
      <c r="J685" s="174"/>
      <c r="K685" s="1423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06" t="s">
        <v>222</v>
      </c>
      <c r="D686" s="1807"/>
      <c r="E686" s="311">
        <f t="shared" si="152"/>
        <v>0</v>
      </c>
      <c r="F686" s="1424"/>
      <c r="G686" s="1425"/>
      <c r="H686" s="1426"/>
      <c r="I686" s="1424"/>
      <c r="J686" s="1425"/>
      <c r="K686" s="1426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12" t="s">
        <v>223</v>
      </c>
      <c r="D687" s="1813"/>
      <c r="E687" s="311">
        <f t="shared" si="152"/>
        <v>0</v>
      </c>
      <c r="F687" s="1424"/>
      <c r="G687" s="1425"/>
      <c r="H687" s="1426"/>
      <c r="I687" s="1424"/>
      <c r="J687" s="1425"/>
      <c r="K687" s="1426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12" t="s">
        <v>224</v>
      </c>
      <c r="D688" s="1813"/>
      <c r="E688" s="311">
        <f t="shared" si="152"/>
        <v>0</v>
      </c>
      <c r="F688" s="1424"/>
      <c r="G688" s="1425"/>
      <c r="H688" s="1426"/>
      <c r="I688" s="1424"/>
      <c r="J688" s="1425"/>
      <c r="K688" s="1426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12" t="s">
        <v>1678</v>
      </c>
      <c r="D689" s="1813"/>
      <c r="E689" s="311">
        <f t="shared" si="152"/>
        <v>0</v>
      </c>
      <c r="F689" s="1424"/>
      <c r="G689" s="1425"/>
      <c r="H689" s="1426"/>
      <c r="I689" s="1424"/>
      <c r="J689" s="1425"/>
      <c r="K689" s="1426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06" t="s">
        <v>225</v>
      </c>
      <c r="D690" s="1807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 aca="true" t="shared" si="155" ref="E691:E698">F691+G691+H691</f>
        <v>0</v>
      </c>
      <c r="F691" s="152"/>
      <c r="G691" s="153"/>
      <c r="H691" s="1420"/>
      <c r="I691" s="152"/>
      <c r="J691" s="153"/>
      <c r="K691" s="1420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20"/>
      <c r="I692" s="152"/>
      <c r="J692" s="153"/>
      <c r="K692" s="1420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7"/>
      <c r="I693" s="450"/>
      <c r="J693" s="451"/>
      <c r="K693" s="1427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8"/>
      <c r="G694" s="639"/>
      <c r="H694" s="1428"/>
      <c r="I694" s="638"/>
      <c r="J694" s="639"/>
      <c r="K694" s="1428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2"/>
      <c r="G695" s="603"/>
      <c r="H695" s="1429"/>
      <c r="I695" s="602"/>
      <c r="J695" s="603"/>
      <c r="K695" s="1429"/>
      <c r="L695" s="336">
        <f t="shared" si="156"/>
        <v>0</v>
      </c>
      <c r="M695" s="12">
        <f t="shared" si="148"/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 t="shared" si="155"/>
        <v>0</v>
      </c>
      <c r="F696" s="455"/>
      <c r="G696" s="456"/>
      <c r="H696" s="1430"/>
      <c r="I696" s="455"/>
      <c r="J696" s="456"/>
      <c r="K696" s="1430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30"/>
      <c r="I697" s="455"/>
      <c r="J697" s="456"/>
      <c r="K697" s="1430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3"/>
      <c r="I698" s="173"/>
      <c r="J698" s="174"/>
      <c r="K698" s="1423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724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1675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06" t="s">
        <v>237</v>
      </c>
      <c r="D706" s="1807"/>
      <c r="E706" s="311">
        <f t="shared" si="158"/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06" t="s">
        <v>238</v>
      </c>
      <c r="D707" s="1807"/>
      <c r="E707" s="311">
        <f t="shared" si="158"/>
        <v>0</v>
      </c>
      <c r="F707" s="1424"/>
      <c r="G707" s="1425"/>
      <c r="H707" s="1426"/>
      <c r="I707" s="1424"/>
      <c r="J707" s="1425"/>
      <c r="K707" s="1426"/>
      <c r="L707" s="311">
        <f t="shared" si="159"/>
        <v>0</v>
      </c>
      <c r="M707" s="12">
        <f t="shared" si="160"/>
      </c>
      <c r="N707" s="13"/>
    </row>
    <row r="708" spans="2:14" ht="15.75">
      <c r="B708" s="273">
        <v>4100</v>
      </c>
      <c r="C708" s="1806" t="s">
        <v>239</v>
      </c>
      <c r="D708" s="1807"/>
      <c r="E708" s="311">
        <f t="shared" si="158"/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06" t="s">
        <v>240</v>
      </c>
      <c r="D709" s="1807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2"/>
      <c r="I711" s="158"/>
      <c r="J711" s="159"/>
      <c r="K711" s="1422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2"/>
      <c r="I712" s="158"/>
      <c r="J712" s="159"/>
      <c r="K712" s="1422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2"/>
      <c r="I713" s="158"/>
      <c r="J713" s="159"/>
      <c r="K713" s="1422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2"/>
      <c r="I714" s="158"/>
      <c r="J714" s="159"/>
      <c r="K714" s="1422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3"/>
      <c r="I715" s="173"/>
      <c r="J715" s="174"/>
      <c r="K715" s="1423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06" t="s">
        <v>1679</v>
      </c>
      <c r="D716" s="1807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20"/>
      <c r="I717" s="152"/>
      <c r="J717" s="153"/>
      <c r="K717" s="1420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2"/>
      <c r="I718" s="158"/>
      <c r="J718" s="159"/>
      <c r="K718" s="1422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3"/>
      <c r="I719" s="173"/>
      <c r="J719" s="174"/>
      <c r="K719" s="1423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06" t="s">
        <v>1676</v>
      </c>
      <c r="D720" s="1807"/>
      <c r="E720" s="311">
        <f t="shared" si="165"/>
        <v>0</v>
      </c>
      <c r="F720" s="1424"/>
      <c r="G720" s="1425"/>
      <c r="H720" s="1426"/>
      <c r="I720" s="1424"/>
      <c r="J720" s="1425"/>
      <c r="K720" s="1426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06" t="s">
        <v>1677</v>
      </c>
      <c r="D721" s="1807"/>
      <c r="E721" s="311">
        <f t="shared" si="165"/>
        <v>0</v>
      </c>
      <c r="F721" s="1424"/>
      <c r="G721" s="1425"/>
      <c r="H721" s="1426"/>
      <c r="I721" s="1424"/>
      <c r="J721" s="1425"/>
      <c r="K721" s="1426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12" t="s">
        <v>250</v>
      </c>
      <c r="D722" s="1813"/>
      <c r="E722" s="311">
        <f t="shared" si="165"/>
        <v>0</v>
      </c>
      <c r="F722" s="1424"/>
      <c r="G722" s="1425"/>
      <c r="H722" s="1426"/>
      <c r="I722" s="1424"/>
      <c r="J722" s="1425"/>
      <c r="K722" s="1426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06" t="s">
        <v>276</v>
      </c>
      <c r="D723" s="1807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10" t="s">
        <v>251</v>
      </c>
      <c r="D726" s="1811"/>
      <c r="E726" s="311">
        <f>F726+G726+H726</f>
        <v>0</v>
      </c>
      <c r="F726" s="1424"/>
      <c r="G726" s="1425"/>
      <c r="H726" s="1426"/>
      <c r="I726" s="1424"/>
      <c r="J726" s="1425"/>
      <c r="K726" s="1426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10" t="s">
        <v>252</v>
      </c>
      <c r="D727" s="1811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20"/>
      <c r="I728" s="152"/>
      <c r="J728" s="153"/>
      <c r="K728" s="1420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2"/>
      <c r="I729" s="158"/>
      <c r="J729" s="159"/>
      <c r="K729" s="1422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2"/>
      <c r="I730" s="158"/>
      <c r="J730" s="159"/>
      <c r="K730" s="1422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2"/>
      <c r="I731" s="158"/>
      <c r="J731" s="159"/>
      <c r="K731" s="1422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2"/>
      <c r="I732" s="158"/>
      <c r="J732" s="159"/>
      <c r="K732" s="1422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2"/>
      <c r="I733" s="158"/>
      <c r="J733" s="159"/>
      <c r="K733" s="1422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3"/>
      <c r="I734" s="173"/>
      <c r="J734" s="174"/>
      <c r="K734" s="1423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10" t="s">
        <v>632</v>
      </c>
      <c r="D735" s="1811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10" t="s">
        <v>694</v>
      </c>
      <c r="D738" s="1811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06" t="s">
        <v>695</v>
      </c>
      <c r="D739" s="1807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14" t="s">
        <v>925</v>
      </c>
      <c r="D744" s="1815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4"/>
      <c r="C748" s="1816" t="s">
        <v>703</v>
      </c>
      <c r="D748" s="1817"/>
      <c r="E748" s="1440"/>
      <c r="F748" s="1440"/>
      <c r="G748" s="1440"/>
      <c r="H748" s="1440"/>
      <c r="I748" s="1440"/>
      <c r="J748" s="1440"/>
      <c r="K748" s="1440"/>
      <c r="L748" s="1441"/>
      <c r="M748" s="12">
        <f t="shared" si="171"/>
      </c>
      <c r="N748" s="13"/>
    </row>
    <row r="749" spans="2:14" ht="15.75">
      <c r="B749" s="382">
        <v>98</v>
      </c>
      <c r="C749" s="1816" t="s">
        <v>703</v>
      </c>
      <c r="D749" s="1817"/>
      <c r="E749" s="383">
        <f>F749+G749+H749</f>
        <v>0</v>
      </c>
      <c r="F749" s="1431">
        <v>0</v>
      </c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0</v>
      </c>
      <c r="J753" s="398">
        <f t="shared" si="175"/>
        <v>0</v>
      </c>
      <c r="K753" s="399">
        <f t="shared" si="175"/>
        <v>0</v>
      </c>
      <c r="L753" s="396">
        <f t="shared" si="175"/>
        <v>0</v>
      </c>
      <c r="M753" s="12">
        <f t="shared" si="171"/>
      </c>
      <c r="N753" s="73" t="str">
        <f>LEFT(C634,1)</f>
        <v>1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</c>
    </row>
    <row r="755" spans="2:13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</sheetData>
  <sheetProtection password="81B0" sheet="1" objects="1" scenarios="1"/>
  <mergeCells count="142"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C687:D687"/>
    <mergeCell ref="C709:D709"/>
    <mergeCell ref="C716:D716"/>
    <mergeCell ref="C720:D720"/>
    <mergeCell ref="C721:D721"/>
    <mergeCell ref="C722:D722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666" ht="12.75"/>
    <row r="670" ht="12.75"/>
    <row r="671" ht="12.75"/>
    <row r="696" ht="12.75"/>
    <row r="747" ht="12.75"/>
    <row r="748" ht="12.75"/>
    <row r="749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Geri</cp:lastModifiedBy>
  <cp:lastPrinted>2018-04-18T11:26:09Z</cp:lastPrinted>
  <dcterms:created xsi:type="dcterms:W3CDTF">1997-12-10T11:54:07Z</dcterms:created>
  <dcterms:modified xsi:type="dcterms:W3CDTF">2019-02-18T13:41:20Z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